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75" windowWidth="15480" windowHeight="9255" tabRatio="794" activeTab="0"/>
  </bookViews>
  <sheets>
    <sheet name="S" sheetId="1" r:id="rId1"/>
    <sheet name="M" sheetId="2" r:id="rId2"/>
    <sheet name="L" sheetId="3" r:id="rId3"/>
  </sheets>
  <definedNames>
    <definedName name="_xlnm.Print_Area" localSheetId="2">'L'!$A$1:$O$21</definedName>
    <definedName name="_xlnm.Print_Area" localSheetId="1">'M'!$A$1:$O$21</definedName>
    <definedName name="_xlnm.Print_Area" localSheetId="0">'S'!$A$1:$P$26</definedName>
  </definedNames>
  <calcPr fullCalcOnLoad="1"/>
</workbook>
</file>

<file path=xl/sharedStrings.xml><?xml version="1.0" encoding="utf-8"?>
<sst xmlns="http://schemas.openxmlformats.org/spreadsheetml/2006/main" count="187" uniqueCount="86">
  <si>
    <t>контрольное время</t>
  </si>
  <si>
    <t>Штраф на трассе</t>
  </si>
  <si>
    <t>Время</t>
  </si>
  <si>
    <t>Штраф за время</t>
  </si>
  <si>
    <t>Общий штраф</t>
  </si>
  <si>
    <t>Сумма штрафа</t>
  </si>
  <si>
    <t>Стартовый номер</t>
  </si>
  <si>
    <t>джампинг</t>
  </si>
  <si>
    <t>Порода собаки</t>
  </si>
  <si>
    <t>Кличка собаки</t>
  </si>
  <si>
    <r>
      <t>Спортсмен</t>
    </r>
    <r>
      <rPr>
        <sz val="8"/>
        <rFont val="Arial Cyr"/>
        <family val="2"/>
      </rPr>
      <t xml:space="preserve"> </t>
    </r>
  </si>
  <si>
    <t>скорость</t>
  </si>
  <si>
    <t>Организатор соревнований</t>
  </si>
  <si>
    <t>Судья соревнований</t>
  </si>
  <si>
    <t>аджилити</t>
  </si>
  <si>
    <t>Сумма времени</t>
  </si>
  <si>
    <t>Личное первенство</t>
  </si>
  <si>
    <t>Всего участников</t>
  </si>
  <si>
    <t xml:space="preserve">длина трассы    </t>
  </si>
  <si>
    <r>
      <t>max</t>
    </r>
    <r>
      <rPr>
        <sz val="11"/>
        <rFont val="Arial Cyr"/>
        <family val="2"/>
      </rPr>
      <t xml:space="preserve"> время</t>
    </r>
  </si>
  <si>
    <t>Итоговое место</t>
  </si>
  <si>
    <t>Категория</t>
  </si>
  <si>
    <t xml:space="preserve">Дата </t>
  </si>
  <si>
    <t>ФКС Костромской области</t>
  </si>
  <si>
    <t>малинуа</t>
  </si>
  <si>
    <t>Алмаз</t>
  </si>
  <si>
    <t>метис</t>
  </si>
  <si>
    <t>шелти</t>
  </si>
  <si>
    <t>Хлоя</t>
  </si>
  <si>
    <t xml:space="preserve">шелти </t>
  </si>
  <si>
    <t>S</t>
  </si>
  <si>
    <t>M</t>
  </si>
  <si>
    <t>L</t>
  </si>
  <si>
    <t>Квасова Евгения</t>
  </si>
  <si>
    <t>Дана</t>
  </si>
  <si>
    <t>Бабынина Елена</t>
  </si>
  <si>
    <t>Рубченя Анастасия</t>
  </si>
  <si>
    <t>Алексеева Элла</t>
  </si>
  <si>
    <t>Жаклин</t>
  </si>
  <si>
    <t>Ася</t>
  </si>
  <si>
    <t>Соколова Светлана</t>
  </si>
  <si>
    <t xml:space="preserve">Марченко Марина </t>
  </si>
  <si>
    <t>Карамелька</t>
  </si>
  <si>
    <t>Ивушка</t>
  </si>
  <si>
    <t>Молчанова Светлана</t>
  </si>
  <si>
    <t>Яна</t>
  </si>
  <si>
    <t>Джерри</t>
  </si>
  <si>
    <t>Зинчук Виктория</t>
  </si>
  <si>
    <t>ВЕО</t>
  </si>
  <si>
    <t>Мухтар</t>
  </si>
  <si>
    <t>Шалугина Анна</t>
  </si>
  <si>
    <t>Горячева Светлана</t>
  </si>
  <si>
    <t>Тина</t>
  </si>
  <si>
    <t>Эдельвейс</t>
  </si>
  <si>
    <t>Блэк</t>
  </si>
  <si>
    <t>Бабынина Анастасия</t>
  </si>
  <si>
    <t>пудель</t>
  </si>
  <si>
    <t>Курочкин Станислав</t>
  </si>
  <si>
    <t>Сергеев Николай</t>
  </si>
  <si>
    <t>Нина</t>
  </si>
  <si>
    <t>"Костромской кубок по аджилити"</t>
  </si>
  <si>
    <t>Иванова Влада</t>
  </si>
  <si>
    <t>к.б.терьер</t>
  </si>
  <si>
    <t>кеесхонд</t>
  </si>
  <si>
    <t>Европ.Штучка</t>
  </si>
  <si>
    <t>Смрнова Юлия</t>
  </si>
  <si>
    <t>р.спаниель</t>
  </si>
  <si>
    <t>ам.ст.терьер</t>
  </si>
  <si>
    <t xml:space="preserve">метис </t>
  </si>
  <si>
    <t>Дик</t>
  </si>
  <si>
    <t>Корнева Любовь</t>
  </si>
  <si>
    <t>ам.кок.спан.</t>
  </si>
  <si>
    <t>Дунаева Анастасия</t>
  </si>
  <si>
    <t>Гейша</t>
  </si>
  <si>
    <t>12 февраля 2012 года</t>
  </si>
  <si>
    <t>бигль</t>
  </si>
  <si>
    <t>Флинт</t>
  </si>
  <si>
    <t>мал.пудель</t>
  </si>
  <si>
    <t>Изумрудик</t>
  </si>
  <si>
    <t>Неженка</t>
  </si>
  <si>
    <t>Винни Пух</t>
  </si>
  <si>
    <t>снят</t>
  </si>
  <si>
    <t>Тарасова Ольга</t>
  </si>
  <si>
    <t>Судья соревнований                                                   Тарасова О.В</t>
  </si>
  <si>
    <t>цвергпинчер</t>
  </si>
  <si>
    <t>Виола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</si>
</sst>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\ mmm\ yy"/>
    <numFmt numFmtId="173" formatCode="d\ mmmm\,\ yyyy"/>
    <numFmt numFmtId="174" formatCode="0.0;[Red]0.0"/>
    <numFmt numFmtId="175" formatCode="0;[Red]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u val="single"/>
      <sz val="14"/>
      <name val="Arial Cyr"/>
      <family val="2"/>
    </font>
    <font>
      <b/>
      <sz val="13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i/>
      <sz val="9"/>
      <name val="Arial Cyr"/>
      <family val="2"/>
    </font>
    <font>
      <sz val="10"/>
      <color indexed="8"/>
      <name val="Arial Cyr"/>
      <family val="0"/>
    </font>
    <font>
      <b/>
      <i/>
      <sz val="14"/>
      <name val="Times New Roman"/>
      <family val="1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0" fillId="0" borderId="12" xfId="0" applyFill="1" applyBorder="1" applyAlignment="1">
      <alignment horizontal="right" wrapText="1"/>
    </xf>
    <xf numFmtId="0" fontId="0" fillId="0" borderId="10" xfId="0" applyFill="1" applyBorder="1" applyAlignment="1">
      <alignment horizontal="right" wrapText="1"/>
    </xf>
    <xf numFmtId="0" fontId="5" fillId="0" borderId="1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6" fillId="0" borderId="15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center" textRotation="90" wrapText="1"/>
    </xf>
    <xf numFmtId="0" fontId="7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Continuous" wrapText="1"/>
    </xf>
    <xf numFmtId="0" fontId="0" fillId="0" borderId="13" xfId="0" applyFill="1" applyBorder="1" applyAlignment="1">
      <alignment horizontal="center" wrapText="1"/>
    </xf>
    <xf numFmtId="0" fontId="0" fillId="0" borderId="13" xfId="0" applyFill="1" applyBorder="1" applyAlignment="1">
      <alignment horizontal="center"/>
    </xf>
    <xf numFmtId="0" fontId="6" fillId="0" borderId="13" xfId="0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wrapText="1"/>
    </xf>
    <xf numFmtId="49" fontId="0" fillId="0" borderId="17" xfId="0" applyNumberFormat="1" applyFill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Continuous" wrapText="1"/>
    </xf>
    <xf numFmtId="0" fontId="6" fillId="0" borderId="1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0" fillId="0" borderId="16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49" fontId="0" fillId="0" borderId="19" xfId="0" applyNumberForma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8" fillId="0" borderId="0" xfId="0" applyFont="1" applyBorder="1" applyAlignment="1">
      <alignment horizontal="center" vertical="top" wrapText="1"/>
    </xf>
    <xf numFmtId="0" fontId="0" fillId="0" borderId="10" xfId="0" applyBorder="1" applyAlignment="1">
      <alignment horizontal="right" wrapText="1"/>
    </xf>
    <xf numFmtId="2" fontId="0" fillId="0" borderId="13" xfId="0" applyNumberFormat="1" applyFill="1" applyBorder="1" applyAlignment="1">
      <alignment horizontal="right"/>
    </xf>
    <xf numFmtId="0" fontId="5" fillId="0" borderId="13" xfId="0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 horizontal="left" vertical="top" wrapText="1"/>
    </xf>
    <xf numFmtId="0" fontId="19" fillId="0" borderId="12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wrapText="1"/>
    </xf>
    <xf numFmtId="49" fontId="19" fillId="0" borderId="10" xfId="0" applyNumberFormat="1" applyFont="1" applyBorder="1" applyAlignment="1">
      <alignment horizontal="left" wrapText="1"/>
    </xf>
    <xf numFmtId="0" fontId="19" fillId="0" borderId="10" xfId="0" applyFont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49" fontId="19" fillId="0" borderId="10" xfId="0" applyNumberFormat="1" applyFont="1" applyFill="1" applyBorder="1" applyAlignment="1">
      <alignment horizontal="left"/>
    </xf>
    <xf numFmtId="0" fontId="19" fillId="0" borderId="10" xfId="0" applyFont="1" applyFill="1" applyBorder="1" applyAlignment="1">
      <alignment/>
    </xf>
    <xf numFmtId="49" fontId="19" fillId="0" borderId="10" xfId="0" applyNumberFormat="1" applyFont="1" applyFill="1" applyBorder="1" applyAlignment="1">
      <alignment/>
    </xf>
    <xf numFmtId="49" fontId="19" fillId="0" borderId="10" xfId="0" applyNumberFormat="1" applyFont="1" applyBorder="1" applyAlignment="1">
      <alignment/>
    </xf>
    <xf numFmtId="0" fontId="19" fillId="0" borderId="0" xfId="0" applyFont="1" applyFill="1" applyBorder="1" applyAlignment="1">
      <alignment horizontal="right"/>
    </xf>
    <xf numFmtId="0" fontId="0" fillId="0" borderId="20" xfId="0" applyFill="1" applyBorder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2" fontId="0" fillId="0" borderId="0" xfId="0" applyNumberFormat="1" applyFill="1" applyBorder="1" applyAlignment="1">
      <alignment horizontal="right"/>
    </xf>
    <xf numFmtId="2" fontId="1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 horizontal="right" wrapText="1"/>
    </xf>
    <xf numFmtId="0" fontId="0" fillId="0" borderId="12" xfId="0" applyFill="1" applyBorder="1" applyAlignment="1">
      <alignment horizontal="center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 wrapText="1"/>
    </xf>
    <xf numFmtId="49" fontId="16" fillId="0" borderId="15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12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right"/>
    </xf>
    <xf numFmtId="2" fontId="17" fillId="34" borderId="10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 horizontal="right" wrapText="1"/>
    </xf>
    <xf numFmtId="0" fontId="0" fillId="0" borderId="18" xfId="0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2" fontId="0" fillId="0" borderId="10" xfId="0" applyNumberFormat="1" applyFill="1" applyBorder="1" applyAlignment="1">
      <alignment/>
    </xf>
    <xf numFmtId="0" fontId="0" fillId="0" borderId="18" xfId="0" applyFill="1" applyBorder="1" applyAlignment="1">
      <alignment horizontal="right" wrapText="1"/>
    </xf>
    <xf numFmtId="0" fontId="0" fillId="0" borderId="12" xfId="0" applyFill="1" applyBorder="1" applyAlignment="1">
      <alignment horizontal="right"/>
    </xf>
    <xf numFmtId="0" fontId="5" fillId="0" borderId="1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SheetLayoutView="100" zoomScalePageLayoutView="0" workbookViewId="0" topLeftCell="A1">
      <selection activeCell="C3" sqref="C3:D3"/>
    </sheetView>
  </sheetViews>
  <sheetFormatPr defaultColWidth="9.00390625" defaultRowHeight="12.75"/>
  <cols>
    <col min="1" max="1" width="3.75390625" style="0" customWidth="1"/>
    <col min="2" max="2" width="25.75390625" style="0" customWidth="1"/>
    <col min="3" max="3" width="11.375" style="0" customWidth="1"/>
    <col min="4" max="4" width="13.75390625" style="0" customWidth="1"/>
    <col min="5" max="7" width="7.125" style="0" customWidth="1"/>
    <col min="8" max="8" width="6.875" style="0" customWidth="1"/>
    <col min="9" max="10" width="7.75390625" style="0" customWidth="1"/>
    <col min="11" max="12" width="7.375" style="0" customWidth="1"/>
    <col min="13" max="14" width="8.00390625" style="0" customWidth="1"/>
    <col min="15" max="15" width="6.75390625" style="0" customWidth="1"/>
    <col min="16" max="16" width="0.12890625" style="0" customWidth="1"/>
  </cols>
  <sheetData>
    <row r="1" spans="1:15" s="19" customFormat="1" ht="22.5" customHeight="1">
      <c r="A1" s="16" t="s">
        <v>22</v>
      </c>
      <c r="B1" s="6" t="s">
        <v>74</v>
      </c>
      <c r="C1" s="17"/>
      <c r="D1" s="18"/>
      <c r="E1" s="18"/>
      <c r="F1" s="18"/>
      <c r="G1" s="17"/>
      <c r="H1" s="17"/>
      <c r="I1" s="90" t="s">
        <v>60</v>
      </c>
      <c r="J1" s="91"/>
      <c r="K1" s="91"/>
      <c r="L1" s="91"/>
      <c r="M1" s="92"/>
      <c r="N1" s="1"/>
      <c r="O1" s="17"/>
    </row>
    <row r="2" spans="1:15" s="19" customFormat="1" ht="10.5" customHeight="1">
      <c r="A2" s="17"/>
      <c r="B2" s="1"/>
      <c r="C2" s="20"/>
      <c r="D2" s="18"/>
      <c r="E2" s="18"/>
      <c r="F2" s="18"/>
      <c r="G2" s="17"/>
      <c r="H2" s="17"/>
      <c r="I2" s="21"/>
      <c r="J2" s="18"/>
      <c r="K2" s="18"/>
      <c r="L2" s="18"/>
      <c r="M2" s="18"/>
      <c r="N2" s="18"/>
      <c r="O2" s="17"/>
    </row>
    <row r="3" spans="1:15" s="19" customFormat="1" ht="15.75">
      <c r="A3" s="22" t="s">
        <v>13</v>
      </c>
      <c r="B3" s="1"/>
      <c r="C3" s="93" t="s">
        <v>82</v>
      </c>
      <c r="D3" s="93"/>
      <c r="E3" s="1"/>
      <c r="H3" s="23" t="s">
        <v>12</v>
      </c>
      <c r="L3" s="24" t="s">
        <v>23</v>
      </c>
      <c r="M3" s="5"/>
      <c r="N3" s="4"/>
      <c r="O3" s="5"/>
    </row>
    <row r="4" spans="1:8" s="19" customFormat="1" ht="12.75">
      <c r="A4" s="1"/>
      <c r="B4" s="1"/>
      <c r="C4" s="1"/>
      <c r="D4" s="1"/>
      <c r="E4" s="1"/>
      <c r="G4" s="1"/>
      <c r="H4" s="1"/>
    </row>
    <row r="5" spans="1:11" s="19" customFormat="1" ht="18">
      <c r="A5" s="1"/>
      <c r="B5" s="1"/>
      <c r="C5" s="1"/>
      <c r="D5" s="1"/>
      <c r="E5" s="25" t="s">
        <v>14</v>
      </c>
      <c r="G5" s="1"/>
      <c r="H5" s="1"/>
      <c r="I5" s="25" t="s">
        <v>7</v>
      </c>
      <c r="K5" s="1"/>
    </row>
    <row r="6" spans="2:12" s="19" customFormat="1" ht="14.25">
      <c r="B6" s="1"/>
      <c r="C6" s="1"/>
      <c r="D6" s="1"/>
      <c r="E6" s="26" t="s">
        <v>18</v>
      </c>
      <c r="H6" s="9">
        <v>126</v>
      </c>
      <c r="I6" s="26" t="s">
        <v>18</v>
      </c>
      <c r="L6" s="9">
        <v>121</v>
      </c>
    </row>
    <row r="7" spans="2:12" s="19" customFormat="1" ht="15">
      <c r="B7" s="27" t="s">
        <v>17</v>
      </c>
      <c r="C7" s="3">
        <v>13</v>
      </c>
      <c r="D7" s="1"/>
      <c r="E7" s="26" t="s">
        <v>11</v>
      </c>
      <c r="H7" s="10">
        <v>3.6</v>
      </c>
      <c r="I7" s="26" t="s">
        <v>11</v>
      </c>
      <c r="L7" s="10">
        <v>3.9</v>
      </c>
    </row>
    <row r="8" spans="2:15" s="19" customFormat="1" ht="14.25">
      <c r="B8" s="1"/>
      <c r="C8" s="1"/>
      <c r="D8" s="1"/>
      <c r="E8" s="28" t="s">
        <v>0</v>
      </c>
      <c r="F8" s="1"/>
      <c r="H8" s="52">
        <v>35</v>
      </c>
      <c r="I8" s="28" t="s">
        <v>0</v>
      </c>
      <c r="L8" s="52">
        <v>31</v>
      </c>
      <c r="O8" s="7" t="s">
        <v>30</v>
      </c>
    </row>
    <row r="9" spans="1:15" s="19" customFormat="1" ht="16.5">
      <c r="A9" s="1"/>
      <c r="B9" s="29" t="s">
        <v>16</v>
      </c>
      <c r="E9" s="22" t="s">
        <v>19</v>
      </c>
      <c r="F9" s="1"/>
      <c r="G9" s="1"/>
      <c r="H9" s="52">
        <v>53</v>
      </c>
      <c r="I9" s="22" t="s">
        <v>19</v>
      </c>
      <c r="J9" s="1"/>
      <c r="L9" s="52">
        <v>46</v>
      </c>
      <c r="M9" s="29" t="s">
        <v>21</v>
      </c>
      <c r="N9" s="1"/>
      <c r="O9" s="8"/>
    </row>
    <row r="10" spans="1:16" s="39" customFormat="1" ht="75.75">
      <c r="A10" s="30" t="s">
        <v>6</v>
      </c>
      <c r="B10" s="31" t="s">
        <v>10</v>
      </c>
      <c r="C10" s="32" t="s">
        <v>8</v>
      </c>
      <c r="D10" s="45" t="s">
        <v>9</v>
      </c>
      <c r="E10" s="34" t="s">
        <v>1</v>
      </c>
      <c r="F10" s="35" t="s">
        <v>2</v>
      </c>
      <c r="G10" s="49" t="s">
        <v>3</v>
      </c>
      <c r="H10" s="36" t="s">
        <v>4</v>
      </c>
      <c r="I10" s="50" t="s">
        <v>1</v>
      </c>
      <c r="J10" s="35" t="s">
        <v>2</v>
      </c>
      <c r="K10" s="34" t="s">
        <v>3</v>
      </c>
      <c r="L10" s="36" t="s">
        <v>4</v>
      </c>
      <c r="M10" s="47" t="s">
        <v>5</v>
      </c>
      <c r="N10" s="37" t="s">
        <v>15</v>
      </c>
      <c r="O10" s="30" t="s">
        <v>20</v>
      </c>
      <c r="P10" s="51"/>
    </row>
    <row r="11" spans="1:15" s="38" customFormat="1" ht="12.75">
      <c r="A11" s="7">
        <v>8</v>
      </c>
      <c r="B11" s="73" t="s">
        <v>55</v>
      </c>
      <c r="C11" s="73" t="s">
        <v>29</v>
      </c>
      <c r="D11" s="73" t="s">
        <v>28</v>
      </c>
      <c r="E11" s="97">
        <v>0</v>
      </c>
      <c r="F11" s="56">
        <v>38.61</v>
      </c>
      <c r="G11" s="12">
        <f>IF(F11=0,120,IF(F11&gt;$H$9,120,IF(F11&lt;$H$8,0,IF($H$9&gt;F11&gt;$H$8,F11-$H$8))))</f>
        <v>3.6099999999999994</v>
      </c>
      <c r="H11" s="94">
        <f>IF(G11=120,120,SUM(E11,G11))</f>
        <v>3.6099999999999994</v>
      </c>
      <c r="I11" s="102">
        <v>0</v>
      </c>
      <c r="J11" s="56">
        <v>35.06</v>
      </c>
      <c r="K11" s="12">
        <f>IF(J11=0,100,IF(J11&gt;$L$9,100,IF(J11&lt;$L$8,0,IF($L$9&gt;J11&gt;$L$8,J11-$L$8))))</f>
        <v>4.060000000000002</v>
      </c>
      <c r="L11" s="94">
        <f>IF(K11=100,100,SUM(I11,K11))</f>
        <v>4.060000000000002</v>
      </c>
      <c r="M11" s="95">
        <f>SUM(H11,L11)</f>
        <v>7.670000000000002</v>
      </c>
      <c r="N11" s="12">
        <f>SUM(F11,J11)</f>
        <v>73.67</v>
      </c>
      <c r="O11" s="57">
        <v>1</v>
      </c>
    </row>
    <row r="12" spans="1:15" s="38" customFormat="1" ht="15.75" customHeight="1">
      <c r="A12" s="53">
        <v>2</v>
      </c>
      <c r="B12" s="73" t="s">
        <v>41</v>
      </c>
      <c r="C12" s="73" t="s">
        <v>29</v>
      </c>
      <c r="D12" s="73" t="s">
        <v>54</v>
      </c>
      <c r="E12" s="13">
        <v>0</v>
      </c>
      <c r="F12" s="56">
        <v>40.58</v>
      </c>
      <c r="G12" s="12">
        <f>IF(F12=0,120,IF(F12&gt;$H$9,120,IF(F12&lt;$H$8,0,IF($H$9&gt;F12&gt;$H$8,F12-$H$8))))</f>
        <v>5.579999999999998</v>
      </c>
      <c r="H12" s="94">
        <f>IF(G12=120,120,SUM(E12,G12))</f>
        <v>5.579999999999998</v>
      </c>
      <c r="I12" s="13">
        <v>0</v>
      </c>
      <c r="J12" s="56">
        <v>36.88</v>
      </c>
      <c r="K12" s="12">
        <f>IF(J12=0,100,IF(J12&gt;$L$9,100,IF(J12&lt;$L$8,0,IF($L$9&gt;J12&gt;$L$8,J12-$L$8))))</f>
        <v>5.880000000000003</v>
      </c>
      <c r="L12" s="94">
        <f>IF(K12=100,100,SUM(I12,K12))</f>
        <v>5.880000000000003</v>
      </c>
      <c r="M12" s="95">
        <f>SUM(H12,L12)</f>
        <v>11.46</v>
      </c>
      <c r="N12" s="12">
        <f>SUM(F12,J12)</f>
        <v>77.46000000000001</v>
      </c>
      <c r="O12" s="57">
        <v>2</v>
      </c>
    </row>
    <row r="13" spans="1:15" s="38" customFormat="1" ht="15.75" customHeight="1">
      <c r="A13" s="53">
        <v>10</v>
      </c>
      <c r="B13" s="73" t="s">
        <v>40</v>
      </c>
      <c r="C13" s="73" t="s">
        <v>56</v>
      </c>
      <c r="D13" s="53" t="s">
        <v>80</v>
      </c>
      <c r="E13" s="13">
        <v>0</v>
      </c>
      <c r="F13" s="56">
        <v>43.77</v>
      </c>
      <c r="G13" s="12">
        <f>IF(F13=0,120,IF(F13&gt;$H$9,120,IF(F13&lt;$H$8,0,IF($H$9&gt;F13&gt;$H$8,F13-$H$8))))</f>
        <v>8.770000000000003</v>
      </c>
      <c r="H13" s="94">
        <f>IF(G13=120,120,SUM(E13,G13))</f>
        <v>8.770000000000003</v>
      </c>
      <c r="I13" s="13">
        <v>0</v>
      </c>
      <c r="J13" s="99">
        <v>40</v>
      </c>
      <c r="K13" s="12">
        <f>IF(J13=0,100,IF(J13&gt;$L$9,100,IF(J13&lt;$L$8,0,IF($L$9&gt;J13&gt;$L$8,J13-$L$8))))</f>
        <v>9</v>
      </c>
      <c r="L13" s="94">
        <f>IF(K13=100,100,SUM(I13,K13))</f>
        <v>9</v>
      </c>
      <c r="M13" s="95">
        <f>SUM(H13,L13)</f>
        <v>17.770000000000003</v>
      </c>
      <c r="N13" s="12">
        <f>SUM(F13,J13)</f>
        <v>83.77000000000001</v>
      </c>
      <c r="O13" s="57">
        <v>3</v>
      </c>
    </row>
    <row r="14" spans="1:15" s="19" customFormat="1" ht="15.75" customHeight="1">
      <c r="A14" s="96">
        <v>1</v>
      </c>
      <c r="B14" s="73" t="s">
        <v>58</v>
      </c>
      <c r="C14" s="73" t="s">
        <v>77</v>
      </c>
      <c r="D14" s="53" t="s">
        <v>59</v>
      </c>
      <c r="E14" s="86">
        <v>5</v>
      </c>
      <c r="F14" s="3">
        <v>41.51</v>
      </c>
      <c r="G14" s="12">
        <f>IF(F14=0,120,IF(F14&gt;$H$9,120,IF(F14&lt;$H$8,0,IF($H$9&gt;F14&gt;$H$8,F14-$H$8))))</f>
        <v>6.509999999999998</v>
      </c>
      <c r="H14" s="94">
        <f>IF(G14=120,120,SUM(E14,G14))</f>
        <v>11.509999999999998</v>
      </c>
      <c r="I14" s="86">
        <v>0</v>
      </c>
      <c r="J14" s="3">
        <v>39.22</v>
      </c>
      <c r="K14" s="12">
        <f>IF(J14=0,100,IF(J14&gt;$L$9,100,IF(J14&lt;$L$8,0,IF($L$9&gt;J14&gt;$L$8,J14-$L$8))))</f>
        <v>8.219999999999999</v>
      </c>
      <c r="L14" s="94">
        <f>IF(K14=100,100,SUM(I14,K14))</f>
        <v>8.219999999999999</v>
      </c>
      <c r="M14" s="95">
        <f>SUM(H14,L14)</f>
        <v>19.729999999999997</v>
      </c>
      <c r="N14" s="12">
        <f>SUM(F14,J14)</f>
        <v>80.72999999999999</v>
      </c>
      <c r="O14" s="11">
        <v>4</v>
      </c>
    </row>
    <row r="15" spans="1:15" s="19" customFormat="1" ht="15.75" customHeight="1">
      <c r="A15" s="53">
        <v>9</v>
      </c>
      <c r="B15" s="73" t="s">
        <v>41</v>
      </c>
      <c r="C15" s="73" t="s">
        <v>29</v>
      </c>
      <c r="D15" s="53" t="s">
        <v>42</v>
      </c>
      <c r="E15" s="85">
        <v>0</v>
      </c>
      <c r="F15" s="56">
        <v>42.71</v>
      </c>
      <c r="G15" s="12">
        <f>IF(F15=0,120,IF(F15&gt;$H$9,120,IF(F15&lt;$H$8,0,IF($H$9&gt;F15&gt;$H$8,F15-$H$8))))</f>
        <v>7.710000000000001</v>
      </c>
      <c r="H15" s="94">
        <f>IF(G15=120,120,SUM(E15,G15))</f>
        <v>7.710000000000001</v>
      </c>
      <c r="I15" s="14">
        <v>5</v>
      </c>
      <c r="J15" s="11">
        <v>38.18</v>
      </c>
      <c r="K15" s="12">
        <f>IF(J15=0,100,IF(J15&gt;$L$9,100,IF(J15&lt;$L$8,0,IF($L$9&gt;J15&gt;$L$8,J15-$L$8))))</f>
        <v>7.18</v>
      </c>
      <c r="L15" s="94">
        <f>IF(K15=100,100,SUM(I15,K15))</f>
        <v>12.18</v>
      </c>
      <c r="M15" s="95">
        <f>SUM(H15,L15)</f>
        <v>19.89</v>
      </c>
      <c r="N15" s="12">
        <f>SUM(F15,J15)</f>
        <v>80.89</v>
      </c>
      <c r="O15" s="40">
        <v>5</v>
      </c>
    </row>
    <row r="16" spans="1:16" s="19" customFormat="1" ht="15.75" customHeight="1">
      <c r="A16" s="58">
        <v>12</v>
      </c>
      <c r="B16" s="60" t="s">
        <v>51</v>
      </c>
      <c r="C16" s="15" t="s">
        <v>29</v>
      </c>
      <c r="D16" s="15" t="s">
        <v>79</v>
      </c>
      <c r="E16" s="14">
        <v>5</v>
      </c>
      <c r="F16" s="58">
        <v>48</v>
      </c>
      <c r="G16" s="12">
        <f>IF(F16=0,120,IF(F16&gt;$H$9,120,IF(F16&lt;$H$8,0,IF($H$9&gt;F16&gt;$H$8,F16-$H$8))))</f>
        <v>13</v>
      </c>
      <c r="H16" s="94">
        <f>IF(G16=120,120,SUM(E16,G16))</f>
        <v>18</v>
      </c>
      <c r="I16" s="14">
        <v>0</v>
      </c>
      <c r="J16" s="58">
        <v>35.63</v>
      </c>
      <c r="K16" s="12">
        <f>IF(J16=0,100,IF(J16&gt;$L$9,100,IF(J16&lt;$L$8,0,IF($L$9&gt;J16&gt;$L$8,J16-$L$8))))</f>
        <v>4.630000000000003</v>
      </c>
      <c r="L16" s="94">
        <f>IF(K16=100,100,SUM(I16,K16))</f>
        <v>4.630000000000003</v>
      </c>
      <c r="M16" s="95">
        <f>SUM(H16,L16)</f>
        <v>22.630000000000003</v>
      </c>
      <c r="N16" s="12">
        <f>SUM(F16,J16)</f>
        <v>83.63</v>
      </c>
      <c r="O16" s="11">
        <v>6</v>
      </c>
      <c r="P16" s="48"/>
    </row>
    <row r="17" spans="1:16" s="19" customFormat="1" ht="15.75" customHeight="1">
      <c r="A17" s="53">
        <v>6</v>
      </c>
      <c r="B17" s="63" t="s">
        <v>72</v>
      </c>
      <c r="C17" s="63" t="s">
        <v>29</v>
      </c>
      <c r="D17" s="75" t="s">
        <v>73</v>
      </c>
      <c r="E17" s="5">
        <v>10</v>
      </c>
      <c r="F17" s="60">
        <v>44.56</v>
      </c>
      <c r="G17" s="12">
        <f>IF(F17=0,120,IF(F17&gt;$H$9,120,IF(F17&lt;$H$8,0,IF($H$9&gt;F17&gt;$H$8,F17-$H$8))))</f>
        <v>9.560000000000002</v>
      </c>
      <c r="H17" s="94">
        <f>IF(G17=120,120,SUM(E17,G17))</f>
        <v>19.560000000000002</v>
      </c>
      <c r="I17" s="104">
        <v>0</v>
      </c>
      <c r="J17" s="12">
        <v>38.32</v>
      </c>
      <c r="K17" s="12">
        <f>IF(J17=0,100,IF(J17&gt;$L$9,100,IF(J17&lt;$L$8,0,IF($L$9&gt;J17&gt;$L$8,J17-$L$8))))</f>
        <v>7.32</v>
      </c>
      <c r="L17" s="94">
        <f>IF(K17=100,100,SUM(I17,K17))</f>
        <v>7.32</v>
      </c>
      <c r="M17" s="95">
        <f>SUM(H17,L17)</f>
        <v>26.880000000000003</v>
      </c>
      <c r="N17" s="12">
        <f>SUM(F17,J17)</f>
        <v>82.88</v>
      </c>
      <c r="O17" s="40">
        <v>7</v>
      </c>
      <c r="P17" s="48"/>
    </row>
    <row r="18" spans="1:16" s="19" customFormat="1" ht="15.75" customHeight="1">
      <c r="A18" s="53">
        <v>4</v>
      </c>
      <c r="B18" s="73" t="s">
        <v>50</v>
      </c>
      <c r="C18" s="62" t="s">
        <v>29</v>
      </c>
      <c r="D18" s="73" t="s">
        <v>43</v>
      </c>
      <c r="E18" s="77">
        <v>0</v>
      </c>
      <c r="F18" s="100">
        <v>40</v>
      </c>
      <c r="G18" s="12">
        <f>IF(F18=0,120,IF(F18&gt;$H$9,120,IF(F18&lt;$H$8,0,IF($H$9&gt;F18&gt;$H$8,F18-$H$8))))</f>
        <v>5</v>
      </c>
      <c r="H18" s="94">
        <f>IF(G18=120,120,SUM(E18,G18))</f>
        <v>5</v>
      </c>
      <c r="I18" s="2" t="s">
        <v>81</v>
      </c>
      <c r="J18" s="11"/>
      <c r="K18" s="12">
        <f>IF(J18=0,100,IF(J18&gt;$L$9,100,IF(J18&lt;$L$8,0,IF($L$9&gt;J18&gt;$L$8,J18-$L$8))))</f>
        <v>100</v>
      </c>
      <c r="L18" s="94">
        <f>IF(K18=100,100,SUM(I18,K18))</f>
        <v>100</v>
      </c>
      <c r="M18" s="95">
        <f>SUM(H18,L18)</f>
        <v>105</v>
      </c>
      <c r="N18" s="12">
        <f>SUM(F18,J18)</f>
        <v>40</v>
      </c>
      <c r="O18" s="40"/>
      <c r="P18" s="48"/>
    </row>
    <row r="19" spans="1:15" s="19" customFormat="1" ht="15.75" customHeight="1">
      <c r="A19" s="53">
        <v>7</v>
      </c>
      <c r="B19" s="62" t="s">
        <v>44</v>
      </c>
      <c r="C19" s="62" t="s">
        <v>75</v>
      </c>
      <c r="D19" s="73" t="s">
        <v>76</v>
      </c>
      <c r="E19" s="59">
        <v>10</v>
      </c>
      <c r="F19" s="11">
        <v>42.68</v>
      </c>
      <c r="G19" s="12">
        <f>IF(F19=0,120,IF(F19&gt;$H$9,120,IF(F19&lt;$H$8,0,IF($H$9&gt;F19&gt;$H$8,F19-$H$8))))</f>
        <v>7.68</v>
      </c>
      <c r="H19" s="94">
        <f>IF(G19=120,120,SUM(E19,G19))</f>
        <v>17.68</v>
      </c>
      <c r="I19" s="14">
        <v>10</v>
      </c>
      <c r="J19" s="11">
        <v>54.44</v>
      </c>
      <c r="K19" s="12">
        <f>IF(J19=0,100,IF(J19&gt;$L$9,100,IF(J19&lt;$L$8,0,IF($L$9&gt;J19&gt;$L$8,J19-$L$8))))</f>
        <v>100</v>
      </c>
      <c r="L19" s="94">
        <f>IF(K19=100,100,SUM(I19,K19))</f>
        <v>100</v>
      </c>
      <c r="M19" s="95">
        <f>SUM(H19,L19)</f>
        <v>117.68</v>
      </c>
      <c r="N19" s="12">
        <f>SUM(F19,J19)</f>
        <v>97.12</v>
      </c>
      <c r="O19" s="41"/>
    </row>
    <row r="20" spans="1:15" s="19" customFormat="1" ht="15.75" customHeight="1">
      <c r="A20" s="53">
        <v>3</v>
      </c>
      <c r="B20" s="62" t="s">
        <v>57</v>
      </c>
      <c r="C20" s="62" t="s">
        <v>29</v>
      </c>
      <c r="D20" s="62" t="s">
        <v>53</v>
      </c>
      <c r="E20" s="55" t="s">
        <v>81</v>
      </c>
      <c r="F20" s="12"/>
      <c r="G20" s="12">
        <f>IF(F20=0,120,IF(F20&gt;$H$9,120,IF(F20&lt;$H$8,0,IF($H$9&gt;F20&gt;$H$8,F20-$H$8))))</f>
        <v>120</v>
      </c>
      <c r="H20" s="94">
        <f>IF(G20=120,120,SUM(E20,G20))</f>
        <v>120</v>
      </c>
      <c r="I20" s="55">
        <v>0</v>
      </c>
      <c r="J20" s="12">
        <v>34.69</v>
      </c>
      <c r="K20" s="12">
        <f>IF(J20=0,100,IF(J20&gt;$L$9,100,IF(J20&lt;$L$8,0,IF($L$9&gt;J20&gt;$L$8,J20-$L$8))))</f>
        <v>3.6899999999999977</v>
      </c>
      <c r="L20" s="94">
        <f>IF(K20=100,100,SUM(I20,K20))</f>
        <v>3.6899999999999977</v>
      </c>
      <c r="M20" s="95">
        <f>SUM(H20,L20)</f>
        <v>123.69</v>
      </c>
      <c r="N20" s="12">
        <f>SUM(F20,J20)</f>
        <v>34.69</v>
      </c>
      <c r="O20" s="41"/>
    </row>
    <row r="21" spans="1:15" s="19" customFormat="1" ht="15.75" customHeight="1">
      <c r="A21" s="58">
        <v>13</v>
      </c>
      <c r="B21" s="73" t="s">
        <v>36</v>
      </c>
      <c r="C21" s="73" t="s">
        <v>84</v>
      </c>
      <c r="D21" s="73" t="s">
        <v>85</v>
      </c>
      <c r="E21" s="13" t="s">
        <v>81</v>
      </c>
      <c r="F21" s="58"/>
      <c r="G21" s="12">
        <f>IF(F21=0,120,IF(F21&gt;$H$9,120,IF(F21&lt;$H$8,0,IF($H$9&gt;F21&gt;$H$8,F21-$H$8))))</f>
        <v>120</v>
      </c>
      <c r="H21" s="94">
        <f>IF(G21=120,120,SUM(E21,G21))</f>
        <v>120</v>
      </c>
      <c r="I21" s="13">
        <v>0</v>
      </c>
      <c r="J21" s="58">
        <v>39.81</v>
      </c>
      <c r="K21" s="12">
        <f>IF(J21=0,100,IF(J21&gt;$L$9,100,IF(J21&lt;$L$8,0,IF($L$9&gt;J21&gt;$L$8,J21-$L$8))))</f>
        <v>8.810000000000002</v>
      </c>
      <c r="L21" s="94">
        <f>IF(K21=100,100,SUM(I21,K21))</f>
        <v>8.810000000000002</v>
      </c>
      <c r="M21" s="95">
        <f>SUM(H21,L21)</f>
        <v>128.81</v>
      </c>
      <c r="N21" s="12">
        <f>SUM(F21,J21)</f>
        <v>39.81</v>
      </c>
      <c r="O21" s="41"/>
    </row>
    <row r="22" spans="1:15" ht="15.75" customHeight="1">
      <c r="A22" s="60">
        <v>11</v>
      </c>
      <c r="B22" s="62" t="s">
        <v>37</v>
      </c>
      <c r="C22" s="73" t="s">
        <v>27</v>
      </c>
      <c r="D22" s="73" t="s">
        <v>78</v>
      </c>
      <c r="E22" s="13" t="s">
        <v>81</v>
      </c>
      <c r="F22" s="12"/>
      <c r="G22" s="12">
        <f>IF(F22=0,120,IF(F22&gt;$H$9,120,IF(F22&lt;$H$8,0,IF($H$9&gt;F22&gt;$H$8,F22-$H$8))))</f>
        <v>120</v>
      </c>
      <c r="H22" s="94">
        <f>IF(G22=120,120,SUM(E22,G22))</f>
        <v>120</v>
      </c>
      <c r="I22" s="13">
        <v>0</v>
      </c>
      <c r="J22" s="12">
        <v>41.32</v>
      </c>
      <c r="K22" s="12">
        <f>IF(J22=0,100,IF(J22&gt;$L$9,100,IF(J22&lt;$L$8,0,IF($L$9&gt;J22&gt;$L$8,J22-$L$8))))</f>
        <v>10.32</v>
      </c>
      <c r="L22" s="94">
        <f>IF(K22=100,100,SUM(I22,K22))</f>
        <v>10.32</v>
      </c>
      <c r="M22" s="95">
        <f>SUM(H22,L22)</f>
        <v>130.32</v>
      </c>
      <c r="N22" s="12">
        <f>SUM(F22,J22)</f>
        <v>41.32</v>
      </c>
      <c r="O22" s="58"/>
    </row>
    <row r="23" spans="1:15" ht="15.75" customHeight="1">
      <c r="A23" s="53">
        <v>5</v>
      </c>
      <c r="B23" s="73" t="s">
        <v>70</v>
      </c>
      <c r="C23" s="73" t="s">
        <v>71</v>
      </c>
      <c r="D23" s="74" t="s">
        <v>52</v>
      </c>
      <c r="E23" s="98" t="s">
        <v>81</v>
      </c>
      <c r="F23" s="101"/>
      <c r="G23" s="12">
        <f>IF(F23=0,120,IF(F23&gt;$H$9,120,IF(F23&lt;$H$8,0,IF($H$9&gt;F23&gt;$H$8,F23-$H$8))))</f>
        <v>120</v>
      </c>
      <c r="H23" s="94">
        <f>IF(G23=120,120,SUM(E23,G23))</f>
        <v>120</v>
      </c>
      <c r="I23" s="103">
        <v>5</v>
      </c>
      <c r="J23" s="11">
        <v>61.84</v>
      </c>
      <c r="K23" s="12">
        <f>IF(J23=0,100,IF(J23&gt;$L$9,100,IF(J23&lt;$L$8,0,IF($L$9&gt;J23&gt;$L$8,J23-$L$8))))</f>
        <v>100</v>
      </c>
      <c r="L23" s="94">
        <f>IF(K23=100,100,SUM(I23,K23))</f>
        <v>100</v>
      </c>
      <c r="M23" s="95">
        <f>SUM(H23,L23)</f>
        <v>220</v>
      </c>
      <c r="N23" s="12">
        <f>SUM(F23,J23)</f>
        <v>61.84</v>
      </c>
      <c r="O23" s="58"/>
    </row>
    <row r="24" spans="1:15" ht="15.75" customHeight="1">
      <c r="A24" s="84"/>
      <c r="B24" s="87"/>
      <c r="C24" s="87"/>
      <c r="D24" s="87"/>
      <c r="E24" s="80"/>
      <c r="F24" s="84"/>
      <c r="G24" s="81"/>
      <c r="H24" s="81"/>
      <c r="I24" s="80"/>
      <c r="J24" s="84"/>
      <c r="K24" s="81"/>
      <c r="L24" s="81"/>
      <c r="M24" s="82"/>
      <c r="N24" s="81"/>
      <c r="O24" s="84"/>
    </row>
    <row r="25" spans="1:15" ht="15.75" customHeight="1">
      <c r="A25" s="84"/>
      <c r="B25" s="87"/>
      <c r="C25" s="87"/>
      <c r="D25" s="87"/>
      <c r="E25" s="80"/>
      <c r="F25" s="84"/>
      <c r="G25" s="81"/>
      <c r="H25" s="81"/>
      <c r="I25" s="80"/>
      <c r="J25" s="84"/>
      <c r="K25" s="81"/>
      <c r="L25" s="81"/>
      <c r="M25" s="82"/>
      <c r="N25" s="81"/>
      <c r="O25" s="84"/>
    </row>
    <row r="26" spans="1:15" ht="15.75" customHeight="1">
      <c r="A26" s="84"/>
      <c r="B26" t="s">
        <v>83</v>
      </c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</row>
    <row r="27" spans="1:15" ht="15.75" customHeight="1">
      <c r="A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</row>
  </sheetData>
  <sheetProtection/>
  <mergeCells count="2">
    <mergeCell ref="I1:M1"/>
    <mergeCell ref="C3:D3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scale="98" r:id="rId1"/>
  <rowBreaks count="1" manualBreakCount="1">
    <brk id="2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SheetLayoutView="100" zoomScalePageLayoutView="0" workbookViewId="0" topLeftCell="A1">
      <selection activeCell="C3" sqref="C3:D3"/>
    </sheetView>
  </sheetViews>
  <sheetFormatPr defaultColWidth="9.00390625" defaultRowHeight="12.75"/>
  <cols>
    <col min="1" max="1" width="3.75390625" style="0" customWidth="1"/>
    <col min="2" max="2" width="26.625" style="0" customWidth="1"/>
    <col min="3" max="3" width="11.375" style="0" customWidth="1"/>
    <col min="4" max="4" width="13.75390625" style="0" customWidth="1"/>
    <col min="5" max="7" width="7.125" style="0" customWidth="1"/>
    <col min="8" max="8" width="6.875" style="0" customWidth="1"/>
    <col min="9" max="10" width="7.75390625" style="0" customWidth="1"/>
    <col min="11" max="12" width="7.375" style="0" customWidth="1"/>
    <col min="13" max="14" width="8.00390625" style="0" customWidth="1"/>
    <col min="15" max="15" width="4.625" style="0" customWidth="1"/>
  </cols>
  <sheetData>
    <row r="1" spans="1:15" s="19" customFormat="1" ht="22.5" customHeight="1">
      <c r="A1" s="16" t="s">
        <v>22</v>
      </c>
      <c r="B1" s="6" t="s">
        <v>74</v>
      </c>
      <c r="C1" s="17"/>
      <c r="D1" s="18"/>
      <c r="E1" s="18"/>
      <c r="F1" s="18"/>
      <c r="G1" s="17"/>
      <c r="H1" s="17"/>
      <c r="I1" s="90" t="s">
        <v>60</v>
      </c>
      <c r="J1" s="91"/>
      <c r="K1" s="91"/>
      <c r="L1" s="91"/>
      <c r="M1" s="92"/>
      <c r="N1" s="1"/>
      <c r="O1" s="17"/>
    </row>
    <row r="2" spans="1:15" s="19" customFormat="1" ht="10.5" customHeight="1">
      <c r="A2" s="17"/>
      <c r="B2" s="1"/>
      <c r="C2" s="20"/>
      <c r="D2" s="18"/>
      <c r="E2" s="18"/>
      <c r="F2" s="18"/>
      <c r="G2" s="17"/>
      <c r="H2" s="17"/>
      <c r="I2" s="21"/>
      <c r="J2" s="18"/>
      <c r="K2" s="18"/>
      <c r="L2" s="18"/>
      <c r="M2" s="18"/>
      <c r="N2" s="18"/>
      <c r="O2" s="17"/>
    </row>
    <row r="3" spans="1:15" s="19" customFormat="1" ht="15.75">
      <c r="A3" s="22" t="s">
        <v>13</v>
      </c>
      <c r="B3" s="1"/>
      <c r="C3" s="93" t="s">
        <v>82</v>
      </c>
      <c r="D3" s="93"/>
      <c r="E3" s="1"/>
      <c r="H3" s="23" t="s">
        <v>12</v>
      </c>
      <c r="L3" s="24" t="s">
        <v>23</v>
      </c>
      <c r="M3" s="5"/>
      <c r="N3" s="4"/>
      <c r="O3" s="5"/>
    </row>
    <row r="4" spans="1:8" s="19" customFormat="1" ht="12.75">
      <c r="A4" s="1"/>
      <c r="B4" s="1"/>
      <c r="D4" s="1"/>
      <c r="E4" s="1"/>
      <c r="G4" s="1"/>
      <c r="H4" s="1"/>
    </row>
    <row r="5" spans="1:11" s="19" customFormat="1" ht="18">
      <c r="A5" s="1"/>
      <c r="B5" s="1"/>
      <c r="C5" s="1"/>
      <c r="D5" s="1"/>
      <c r="E5" s="25" t="s">
        <v>14</v>
      </c>
      <c r="G5" s="1"/>
      <c r="H5" s="1"/>
      <c r="I5" s="25" t="s">
        <v>7</v>
      </c>
      <c r="K5" s="1"/>
    </row>
    <row r="6" spans="2:12" s="19" customFormat="1" ht="14.25">
      <c r="B6" s="1"/>
      <c r="C6" s="1"/>
      <c r="D6" s="1"/>
      <c r="E6" s="26" t="s">
        <v>18</v>
      </c>
      <c r="H6" s="9">
        <v>126</v>
      </c>
      <c r="I6" s="26" t="s">
        <v>18</v>
      </c>
      <c r="L6" s="9">
        <v>121</v>
      </c>
    </row>
    <row r="7" spans="2:12" s="19" customFormat="1" ht="15">
      <c r="B7" s="27" t="s">
        <v>17</v>
      </c>
      <c r="C7" s="3">
        <v>5</v>
      </c>
      <c r="D7" s="1"/>
      <c r="E7" s="26" t="s">
        <v>11</v>
      </c>
      <c r="H7" s="10">
        <v>3.6</v>
      </c>
      <c r="I7" s="26" t="s">
        <v>11</v>
      </c>
      <c r="L7" s="10">
        <v>3.9</v>
      </c>
    </row>
    <row r="8" spans="2:15" s="19" customFormat="1" ht="14.25">
      <c r="B8" s="1"/>
      <c r="C8" s="1"/>
      <c r="D8" s="1"/>
      <c r="E8" s="28" t="s">
        <v>0</v>
      </c>
      <c r="F8" s="1"/>
      <c r="H8" s="52">
        <v>35</v>
      </c>
      <c r="I8" s="28" t="s">
        <v>0</v>
      </c>
      <c r="L8" s="52">
        <v>31</v>
      </c>
      <c r="O8" s="7" t="s">
        <v>31</v>
      </c>
    </row>
    <row r="9" spans="1:15" s="19" customFormat="1" ht="16.5">
      <c r="A9" s="1"/>
      <c r="B9" s="29" t="s">
        <v>16</v>
      </c>
      <c r="E9" s="22" t="s">
        <v>19</v>
      </c>
      <c r="F9" s="1"/>
      <c r="G9" s="1"/>
      <c r="H9" s="52">
        <v>53</v>
      </c>
      <c r="I9" s="22" t="s">
        <v>19</v>
      </c>
      <c r="J9" s="1"/>
      <c r="L9" s="52">
        <v>46</v>
      </c>
      <c r="M9" s="29" t="s">
        <v>21</v>
      </c>
      <c r="N9" s="1"/>
      <c r="O9" s="8"/>
    </row>
    <row r="10" spans="1:16" s="39" customFormat="1" ht="75.75">
      <c r="A10" s="42" t="s">
        <v>6</v>
      </c>
      <c r="B10" s="43" t="s">
        <v>10</v>
      </c>
      <c r="C10" s="44" t="s">
        <v>8</v>
      </c>
      <c r="D10" s="45" t="s">
        <v>9</v>
      </c>
      <c r="E10" s="2" t="s">
        <v>1</v>
      </c>
      <c r="F10" s="3" t="s">
        <v>2</v>
      </c>
      <c r="G10" s="2" t="s">
        <v>3</v>
      </c>
      <c r="H10" s="46" t="s">
        <v>4</v>
      </c>
      <c r="I10" s="2" t="s">
        <v>1</v>
      </c>
      <c r="J10" s="3" t="s">
        <v>2</v>
      </c>
      <c r="K10" s="2" t="s">
        <v>3</v>
      </c>
      <c r="L10" s="46" t="s">
        <v>4</v>
      </c>
      <c r="M10" s="47" t="s">
        <v>5</v>
      </c>
      <c r="N10" s="47" t="s">
        <v>15</v>
      </c>
      <c r="O10" s="42" t="s">
        <v>20</v>
      </c>
      <c r="P10" s="38"/>
    </row>
    <row r="11" spans="1:16" s="19" customFormat="1" ht="15.75" customHeight="1">
      <c r="A11" s="11">
        <v>4</v>
      </c>
      <c r="B11" s="68" t="s">
        <v>57</v>
      </c>
      <c r="C11" s="70" t="s">
        <v>67</v>
      </c>
      <c r="D11" s="70" t="s">
        <v>46</v>
      </c>
      <c r="E11" s="14">
        <v>0</v>
      </c>
      <c r="F11" s="12">
        <v>38.01</v>
      </c>
      <c r="G11" s="12">
        <f>IF(F11=0,120,IF(F11&gt;$H$9,120,IF(F11&lt;$H$8,0,IF($H$9&gt;F11&gt;$H$8,F11-$H$8))))</f>
        <v>3.009999999999998</v>
      </c>
      <c r="H11" s="94">
        <f>IF(G11=120,120,SUM(E11,G11))</f>
        <v>3.009999999999998</v>
      </c>
      <c r="I11" s="14"/>
      <c r="J11" s="12">
        <v>36.06</v>
      </c>
      <c r="K11" s="12">
        <f>IF(J11=0,100,IF(J11&gt;$L$9,100,IF(J11&lt;$L$8,0,IF($L$9&gt;J11&gt;$L$8,J11-$L$8))))</f>
        <v>5.060000000000002</v>
      </c>
      <c r="L11" s="94">
        <f>IF(K11=100,100,SUM(I11,K11))</f>
        <v>5.060000000000002</v>
      </c>
      <c r="M11" s="95">
        <f>SUM(H11,L11)</f>
        <v>8.07</v>
      </c>
      <c r="N11" s="12">
        <f>SUM(F11,J11)</f>
        <v>74.07</v>
      </c>
      <c r="O11" s="11">
        <v>1</v>
      </c>
      <c r="P11" s="48"/>
    </row>
    <row r="12" spans="1:16" s="19" customFormat="1" ht="15.75" customHeight="1">
      <c r="A12" s="11">
        <v>5</v>
      </c>
      <c r="B12" s="68" t="s">
        <v>36</v>
      </c>
      <c r="C12" s="70" t="s">
        <v>68</v>
      </c>
      <c r="D12" s="70" t="s">
        <v>69</v>
      </c>
      <c r="E12" s="14">
        <v>5</v>
      </c>
      <c r="F12" s="12">
        <v>47.85</v>
      </c>
      <c r="G12" s="12">
        <f>IF(F12=0,120,IF(F12&gt;$H$9,120,IF(F12&lt;$H$8,0,IF($H$9&gt;F12&gt;$H$8,F12-$H$8))))</f>
        <v>12.850000000000001</v>
      </c>
      <c r="H12" s="94">
        <f>IF(G12=120,120,SUM(E12,G12))</f>
        <v>17.85</v>
      </c>
      <c r="I12" s="14"/>
      <c r="J12" s="12">
        <v>43.03</v>
      </c>
      <c r="K12" s="12">
        <f>IF(J12=0,100,IF(J12&gt;$L$9,100,IF(J12&lt;$L$8,0,IF($L$9&gt;J12&gt;$L$8,J12-$L$8))))</f>
        <v>12.030000000000001</v>
      </c>
      <c r="L12" s="94">
        <f>IF(K12=100,100,SUM(I12,K12))</f>
        <v>12.030000000000001</v>
      </c>
      <c r="M12" s="95">
        <f>SUM(H12,L12)</f>
        <v>29.880000000000003</v>
      </c>
      <c r="N12" s="12">
        <f>SUM(F12,J12)</f>
        <v>90.88</v>
      </c>
      <c r="O12" s="40">
        <v>2</v>
      </c>
      <c r="P12" s="48"/>
    </row>
    <row r="13" spans="1:16" s="19" customFormat="1" ht="15.75" customHeight="1">
      <c r="A13" s="11">
        <v>2</v>
      </c>
      <c r="B13" s="64" t="s">
        <v>47</v>
      </c>
      <c r="C13" s="71" t="s">
        <v>63</v>
      </c>
      <c r="D13" s="72" t="s">
        <v>64</v>
      </c>
      <c r="E13" s="58" t="s">
        <v>81</v>
      </c>
      <c r="F13" s="12"/>
      <c r="G13" s="12">
        <f>IF(F13=0,120,IF(F13&gt;$H$9,120,IF(F13&lt;$H$8,0,IF($H$9&gt;F13&gt;$H$8,F13-$H$8))))</f>
        <v>120</v>
      </c>
      <c r="H13" s="94">
        <f>IF(G13=120,120,SUM(E13,G13))</f>
        <v>120</v>
      </c>
      <c r="I13" s="55">
        <v>5</v>
      </c>
      <c r="J13" s="12">
        <v>39.75</v>
      </c>
      <c r="K13" s="12">
        <f>IF(J13=0,100,IF(J13&gt;$L$9,100,IF(J13&lt;$L$8,0,IF($L$9&gt;J13&gt;$L$8,J13-$L$8))))</f>
        <v>8.75</v>
      </c>
      <c r="L13" s="94">
        <f>IF(K13=100,100,SUM(I13,K13))</f>
        <v>13.75</v>
      </c>
      <c r="M13" s="95">
        <f>SUM(H13,L13)</f>
        <v>133.75</v>
      </c>
      <c r="N13" s="12">
        <f>SUM(F13,J13)</f>
        <v>39.75</v>
      </c>
      <c r="O13" s="40"/>
      <c r="P13" s="48"/>
    </row>
    <row r="14" spans="1:16" s="19" customFormat="1" ht="15.75" customHeight="1">
      <c r="A14" s="58">
        <v>1</v>
      </c>
      <c r="B14" s="63" t="s">
        <v>61</v>
      </c>
      <c r="C14" s="63" t="s">
        <v>62</v>
      </c>
      <c r="D14" s="63" t="s">
        <v>38</v>
      </c>
      <c r="E14" s="58" t="s">
        <v>81</v>
      </c>
      <c r="F14" s="58"/>
      <c r="G14" s="12">
        <f>IF(F14=0,120,IF(F14&gt;$H$9,120,IF(F14&lt;$H$8,0,IF($H$9&gt;F14&gt;$H$8,F14-$H$8))))</f>
        <v>120</v>
      </c>
      <c r="H14" s="94">
        <f>IF(G14=120,120,SUM(E14,G14))</f>
        <v>120</v>
      </c>
      <c r="I14" s="58" t="s">
        <v>81</v>
      </c>
      <c r="J14" s="58"/>
      <c r="K14" s="12">
        <f>IF(J14=0,100,IF(J14&gt;$L$9,100,IF(J14&lt;$L$8,0,IF($L$9&gt;J14&gt;$L$8,J14-$L$8))))</f>
        <v>100</v>
      </c>
      <c r="L14" s="94">
        <f>IF(K14=100,100,SUM(I14,K14))</f>
        <v>100</v>
      </c>
      <c r="M14" s="95">
        <f>SUM(H14,L14)</f>
        <v>220</v>
      </c>
      <c r="N14" s="12">
        <f>SUM(F14,J14)</f>
        <v>0</v>
      </c>
      <c r="O14" s="40"/>
      <c r="P14" s="48"/>
    </row>
    <row r="15" spans="1:16" ht="15.75" customHeight="1">
      <c r="A15" s="58">
        <v>3</v>
      </c>
      <c r="B15" s="63" t="s">
        <v>65</v>
      </c>
      <c r="C15" s="63" t="s">
        <v>66</v>
      </c>
      <c r="D15" s="63" t="s">
        <v>39</v>
      </c>
      <c r="E15" s="58" t="s">
        <v>81</v>
      </c>
      <c r="F15" s="58"/>
      <c r="G15" s="12">
        <f>IF(F15=0,120,IF(F15&gt;$H$9,120,IF(F15&lt;$H$8,0,IF($H$9&gt;F15&gt;$H$8,F15-$H$8))))</f>
        <v>120</v>
      </c>
      <c r="H15" s="94">
        <f>IF(G15=120,120,SUM(E15,G15))</f>
        <v>120</v>
      </c>
      <c r="I15" s="58">
        <v>10</v>
      </c>
      <c r="J15" s="58">
        <v>53.4</v>
      </c>
      <c r="K15" s="12">
        <f>IF(J15=0,100,IF(J15&gt;$L$9,100,IF(J15&lt;$L$8,0,IF($L$9&gt;J15&gt;$L$8,J15-$L$8))))</f>
        <v>100</v>
      </c>
      <c r="L15" s="94">
        <f>IF(K15=100,100,SUM(I15,K15))</f>
        <v>100</v>
      </c>
      <c r="M15" s="95">
        <f>SUM(H15,L15)</f>
        <v>220</v>
      </c>
      <c r="N15" s="12">
        <f>SUM(F15,J15)</f>
        <v>53.4</v>
      </c>
      <c r="O15" s="58"/>
      <c r="P15" s="59"/>
    </row>
    <row r="16" spans="1:16" ht="15.75" customHeight="1">
      <c r="A16" s="83"/>
      <c r="B16" s="78"/>
      <c r="C16" s="88"/>
      <c r="D16" s="79"/>
      <c r="E16" s="80"/>
      <c r="F16" s="81"/>
      <c r="G16" s="81"/>
      <c r="H16" s="81"/>
      <c r="I16" s="89"/>
      <c r="J16" s="81"/>
      <c r="K16" s="81"/>
      <c r="L16" s="81"/>
      <c r="M16" s="82"/>
      <c r="N16" s="81"/>
      <c r="O16" s="84"/>
      <c r="P16" s="84"/>
    </row>
    <row r="17" spans="1:16" ht="15.75" customHeight="1">
      <c r="A17" s="83"/>
      <c r="B17" s="78"/>
      <c r="C17" s="88"/>
      <c r="D17" s="79"/>
      <c r="E17" s="80"/>
      <c r="F17" s="81"/>
      <c r="G17" s="81"/>
      <c r="H17" s="81"/>
      <c r="I17" s="89"/>
      <c r="J17" s="81"/>
      <c r="K17" s="81"/>
      <c r="L17" s="81"/>
      <c r="M17" s="82"/>
      <c r="N17" s="81"/>
      <c r="O17" s="84"/>
      <c r="P17" s="84"/>
    </row>
    <row r="18" spans="2:4" ht="19.5">
      <c r="B18" s="54"/>
      <c r="C18" s="54"/>
      <c r="D18" s="54"/>
    </row>
    <row r="19" spans="2:4" ht="19.5">
      <c r="B19" s="54"/>
      <c r="C19" s="54"/>
      <c r="D19" s="54"/>
    </row>
    <row r="20" ht="12.75">
      <c r="B20" t="s">
        <v>83</v>
      </c>
    </row>
  </sheetData>
  <sheetProtection/>
  <mergeCells count="2">
    <mergeCell ref="I1:M1"/>
    <mergeCell ref="C3:D3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81"/>
  <dimension ref="A1:AB19"/>
  <sheetViews>
    <sheetView view="pageBreakPreview" zoomScaleSheetLayoutView="100" zoomScalePageLayoutView="0" workbookViewId="0" topLeftCell="A1">
      <selection activeCell="C3" sqref="C3:D3"/>
    </sheetView>
  </sheetViews>
  <sheetFormatPr defaultColWidth="9.00390625" defaultRowHeight="12.75"/>
  <cols>
    <col min="1" max="1" width="3.75390625" style="0" customWidth="1"/>
    <col min="2" max="2" width="25.75390625" style="0" customWidth="1"/>
    <col min="3" max="3" width="11.375" style="0" customWidth="1"/>
    <col min="4" max="4" width="13.75390625" style="0" customWidth="1"/>
    <col min="5" max="5" width="8.00390625" style="0" customWidth="1"/>
    <col min="6" max="6" width="8.125" style="0" customWidth="1"/>
    <col min="7" max="7" width="7.125" style="0" customWidth="1"/>
    <col min="8" max="8" width="6.875" style="0" customWidth="1"/>
    <col min="9" max="10" width="8.375" style="0" customWidth="1"/>
    <col min="11" max="12" width="7.375" style="0" customWidth="1"/>
    <col min="13" max="14" width="8.00390625" style="0" customWidth="1"/>
    <col min="15" max="15" width="4.375" style="0" customWidth="1"/>
    <col min="16" max="16" width="9.125" style="0" hidden="1" customWidth="1"/>
  </cols>
  <sheetData>
    <row r="1" spans="1:15" s="19" customFormat="1" ht="22.5" customHeight="1">
      <c r="A1" s="16" t="s">
        <v>22</v>
      </c>
      <c r="B1" s="6" t="s">
        <v>74</v>
      </c>
      <c r="C1" s="17"/>
      <c r="D1" s="18"/>
      <c r="E1" s="18"/>
      <c r="F1" s="18"/>
      <c r="G1" s="17"/>
      <c r="H1" s="17"/>
      <c r="I1" s="90" t="s">
        <v>60</v>
      </c>
      <c r="J1" s="91"/>
      <c r="K1" s="91"/>
      <c r="L1" s="91"/>
      <c r="M1" s="92"/>
      <c r="N1" s="1"/>
      <c r="O1" s="17"/>
    </row>
    <row r="2" spans="1:15" s="19" customFormat="1" ht="10.5" customHeight="1">
      <c r="A2" s="17"/>
      <c r="B2" s="1"/>
      <c r="C2" s="20"/>
      <c r="D2" s="18"/>
      <c r="E2" s="18"/>
      <c r="F2" s="18"/>
      <c r="G2" s="17"/>
      <c r="H2" s="17"/>
      <c r="I2" s="21"/>
      <c r="J2" s="18"/>
      <c r="K2" s="18"/>
      <c r="L2" s="18"/>
      <c r="M2" s="18"/>
      <c r="N2" s="18"/>
      <c r="O2" s="17"/>
    </row>
    <row r="3" spans="1:15" s="19" customFormat="1" ht="15.75">
      <c r="A3" s="22" t="s">
        <v>13</v>
      </c>
      <c r="B3" s="1"/>
      <c r="C3" s="93" t="s">
        <v>82</v>
      </c>
      <c r="D3" s="93"/>
      <c r="E3" s="1"/>
      <c r="H3" s="23" t="s">
        <v>12</v>
      </c>
      <c r="L3" s="24" t="s">
        <v>23</v>
      </c>
      <c r="M3" s="5"/>
      <c r="N3" s="4"/>
      <c r="O3" s="5"/>
    </row>
    <row r="4" spans="1:8" s="19" customFormat="1" ht="12.75">
      <c r="A4" s="1"/>
      <c r="B4" s="1"/>
      <c r="C4" s="1"/>
      <c r="D4" s="1"/>
      <c r="E4" s="1"/>
      <c r="G4" s="1"/>
      <c r="H4" s="1"/>
    </row>
    <row r="5" spans="1:11" s="19" customFormat="1" ht="18">
      <c r="A5" s="1"/>
      <c r="B5" s="1"/>
      <c r="C5" s="1"/>
      <c r="D5" s="1"/>
      <c r="E5" s="25" t="s">
        <v>14</v>
      </c>
      <c r="G5" s="1"/>
      <c r="H5" s="1"/>
      <c r="I5" s="25" t="s">
        <v>7</v>
      </c>
      <c r="K5" s="1"/>
    </row>
    <row r="6" spans="2:12" s="19" customFormat="1" ht="14.25">
      <c r="B6" s="1"/>
      <c r="C6" s="1"/>
      <c r="D6" s="1"/>
      <c r="E6" s="26" t="s">
        <v>18</v>
      </c>
      <c r="H6" s="9">
        <v>126</v>
      </c>
      <c r="I6" s="26" t="s">
        <v>18</v>
      </c>
      <c r="L6" s="9">
        <v>121</v>
      </c>
    </row>
    <row r="7" spans="2:12" s="19" customFormat="1" ht="15">
      <c r="B7" s="27" t="s">
        <v>17</v>
      </c>
      <c r="C7" s="3">
        <v>4</v>
      </c>
      <c r="D7" s="1"/>
      <c r="E7" s="26" t="s">
        <v>11</v>
      </c>
      <c r="H7" s="10">
        <v>3.6</v>
      </c>
      <c r="I7" s="26" t="s">
        <v>11</v>
      </c>
      <c r="L7" s="10">
        <v>3.9</v>
      </c>
    </row>
    <row r="8" spans="2:15" s="19" customFormat="1" ht="14.25">
      <c r="B8" s="1"/>
      <c r="C8" s="1"/>
      <c r="D8" s="1"/>
      <c r="E8" s="28" t="s">
        <v>0</v>
      </c>
      <c r="F8" s="1"/>
      <c r="H8" s="52">
        <v>35</v>
      </c>
      <c r="I8" s="28" t="s">
        <v>0</v>
      </c>
      <c r="L8" s="52">
        <v>31</v>
      </c>
      <c r="O8" s="7" t="s">
        <v>32</v>
      </c>
    </row>
    <row r="9" spans="1:15" s="19" customFormat="1" ht="16.5">
      <c r="A9" s="1"/>
      <c r="B9" s="29" t="s">
        <v>16</v>
      </c>
      <c r="E9" s="22" t="s">
        <v>19</v>
      </c>
      <c r="F9" s="1"/>
      <c r="G9" s="1"/>
      <c r="H9" s="52">
        <v>53</v>
      </c>
      <c r="I9" s="22" t="s">
        <v>19</v>
      </c>
      <c r="J9" s="1"/>
      <c r="L9" s="52">
        <v>46</v>
      </c>
      <c r="M9" s="29" t="s">
        <v>21</v>
      </c>
      <c r="N9" s="1"/>
      <c r="O9" s="8"/>
    </row>
    <row r="10" spans="1:28" s="39" customFormat="1" ht="75.75">
      <c r="A10" s="30" t="s">
        <v>6</v>
      </c>
      <c r="B10" s="31" t="s">
        <v>10</v>
      </c>
      <c r="C10" s="32" t="s">
        <v>8</v>
      </c>
      <c r="D10" s="33" t="s">
        <v>9</v>
      </c>
      <c r="E10" s="34" t="s">
        <v>1</v>
      </c>
      <c r="F10" s="35" t="s">
        <v>2</v>
      </c>
      <c r="G10" s="34" t="s">
        <v>3</v>
      </c>
      <c r="H10" s="36" t="s">
        <v>4</v>
      </c>
      <c r="I10" s="34" t="s">
        <v>1</v>
      </c>
      <c r="J10" s="35" t="s">
        <v>2</v>
      </c>
      <c r="K10" s="34" t="s">
        <v>3</v>
      </c>
      <c r="L10" s="36" t="s">
        <v>4</v>
      </c>
      <c r="M10" s="37" t="s">
        <v>5</v>
      </c>
      <c r="N10" s="37" t="s">
        <v>15</v>
      </c>
      <c r="O10" s="30" t="s">
        <v>20</v>
      </c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</row>
    <row r="11" spans="1:15" s="19" customFormat="1" ht="15.75" customHeight="1">
      <c r="A11" s="61">
        <v>2</v>
      </c>
      <c r="B11" s="67" t="s">
        <v>44</v>
      </c>
      <c r="C11" s="68" t="s">
        <v>26</v>
      </c>
      <c r="D11" s="69" t="s">
        <v>45</v>
      </c>
      <c r="E11" s="11">
        <v>0</v>
      </c>
      <c r="F11" s="11">
        <v>34.89</v>
      </c>
      <c r="G11" s="12">
        <f>IF(F11=0,120,IF(F11&gt;$H$9,120,IF(F11&lt;$H$8,0,IF($H$9&gt;F11&gt;$H$8,F11-$H$8))))</f>
        <v>0</v>
      </c>
      <c r="H11" s="94">
        <f>IF(G11=120,120,SUM(E11,G11))</f>
        <v>0</v>
      </c>
      <c r="I11" s="11">
        <v>0</v>
      </c>
      <c r="J11" s="12">
        <v>34.58</v>
      </c>
      <c r="K11" s="12">
        <f>IF(J11=0,100,IF(J11&gt;$L$9,100,IF(J11&lt;$L$8,0,IF($L$9&gt;J11&gt;$L$8,J11-$L$8))))</f>
        <v>3.5799999999999983</v>
      </c>
      <c r="L11" s="94">
        <f>IF(K11=100,100,SUM(I11,K11))</f>
        <v>3.5799999999999983</v>
      </c>
      <c r="M11" s="95">
        <f>SUM(H11,L11)</f>
        <v>3.5799999999999983</v>
      </c>
      <c r="N11" s="12">
        <f>SUM(F11,J11)</f>
        <v>69.47</v>
      </c>
      <c r="O11" s="40">
        <v>1</v>
      </c>
    </row>
    <row r="12" spans="1:15" s="19" customFormat="1" ht="15.75" customHeight="1">
      <c r="A12" s="61">
        <v>1</v>
      </c>
      <c r="B12" s="64" t="s">
        <v>47</v>
      </c>
      <c r="C12" s="66" t="s">
        <v>48</v>
      </c>
      <c r="D12" s="62" t="s">
        <v>49</v>
      </c>
      <c r="E12" s="14">
        <v>0</v>
      </c>
      <c r="F12" s="12">
        <v>45.76</v>
      </c>
      <c r="G12" s="12">
        <f>IF(F12=0,120,IF(F12&gt;$H$9,120,IF(F12&lt;$H$8,0,IF($H$9&gt;F12&gt;$H$8,F12-$H$8))))</f>
        <v>10.759999999999998</v>
      </c>
      <c r="H12" s="94">
        <f>IF(G12=120,120,SUM(E12,G12))</f>
        <v>10.759999999999998</v>
      </c>
      <c r="I12" s="14">
        <v>10</v>
      </c>
      <c r="J12" s="12">
        <v>41.38</v>
      </c>
      <c r="K12" s="12">
        <f>IF(J12=0,100,IF(J12&gt;$L$9,100,IF(J12&lt;$L$8,0,IF($L$9&gt;J12&gt;$L$8,J12-$L$8))))</f>
        <v>10.380000000000003</v>
      </c>
      <c r="L12" s="94">
        <f>IF(K12=100,100,SUM(I12,K12))</f>
        <v>20.380000000000003</v>
      </c>
      <c r="M12" s="95">
        <f>SUM(H12,L12)</f>
        <v>31.14</v>
      </c>
      <c r="N12" s="12">
        <f>SUM(F12,J12)</f>
        <v>87.14</v>
      </c>
      <c r="O12" s="41">
        <v>2</v>
      </c>
    </row>
    <row r="13" spans="1:15" s="19" customFormat="1" ht="15.75" customHeight="1">
      <c r="A13" s="61">
        <v>4</v>
      </c>
      <c r="B13" s="64" t="s">
        <v>35</v>
      </c>
      <c r="C13" s="66" t="s">
        <v>24</v>
      </c>
      <c r="D13" s="66" t="s">
        <v>25</v>
      </c>
      <c r="E13" s="14">
        <v>0</v>
      </c>
      <c r="F13" s="12">
        <v>35.19</v>
      </c>
      <c r="G13" s="12">
        <f>IF(F13=0,120,IF(F13&gt;$H$9,120,IF(F13&lt;$H$8,0,IF($H$9&gt;F13&gt;$H$8,F13-$H$8))))</f>
        <v>0.18999999999999773</v>
      </c>
      <c r="H13" s="94">
        <f>IF(G13=120,120,SUM(E13,G13))</f>
        <v>0.18999999999999773</v>
      </c>
      <c r="I13" s="14" t="s">
        <v>81</v>
      </c>
      <c r="J13" s="12"/>
      <c r="K13" s="12">
        <f>IF(J13=0,100,IF(J13&gt;$L$9,100,IF(J13&lt;$L$8,0,IF($L$9&gt;J13&gt;$L$8,J13-$L$8))))</f>
        <v>100</v>
      </c>
      <c r="L13" s="94">
        <f>IF(K13=100,100,SUM(I13,K13))</f>
        <v>100</v>
      </c>
      <c r="M13" s="95">
        <f>SUM(H13,L13)</f>
        <v>100.19</v>
      </c>
      <c r="N13" s="12">
        <f>SUM(F13,J13)</f>
        <v>35.19</v>
      </c>
      <c r="O13" s="58"/>
    </row>
    <row r="14" spans="1:17" ht="15.75" customHeight="1">
      <c r="A14" s="61">
        <v>3</v>
      </c>
      <c r="B14" s="64" t="s">
        <v>33</v>
      </c>
      <c r="C14" s="65" t="s">
        <v>26</v>
      </c>
      <c r="D14" s="65" t="s">
        <v>34</v>
      </c>
      <c r="E14" s="14">
        <v>5</v>
      </c>
      <c r="F14" s="12">
        <v>41.08</v>
      </c>
      <c r="G14" s="12">
        <f>IF(F14=0,120,IF(F14&gt;$H$9,120,IF(F14&lt;$H$8,0,IF($H$9&gt;F14&gt;$H$8,F14-$H$8))))</f>
        <v>6.079999999999998</v>
      </c>
      <c r="H14" s="94">
        <f>IF(G14=120,120,SUM(E14,G14))</f>
        <v>11.079999999999998</v>
      </c>
      <c r="I14" s="14">
        <v>15</v>
      </c>
      <c r="J14" s="12">
        <v>57.28</v>
      </c>
      <c r="K14" s="12">
        <f>IF(J14=0,100,IF(J14&gt;$L$9,100,IF(J14&lt;$L$8,0,IF($L$9&gt;J14&gt;$L$8,J14-$L$8))))</f>
        <v>100</v>
      </c>
      <c r="L14" s="94">
        <f>IF(K14=100,100,SUM(I14,K14))</f>
        <v>100</v>
      </c>
      <c r="M14" s="95">
        <f>SUM(H14,L14)</f>
        <v>111.08</v>
      </c>
      <c r="N14" s="12">
        <f>SUM(F14,J14)</f>
        <v>98.36</v>
      </c>
      <c r="O14" s="11"/>
      <c r="P14" s="58"/>
      <c r="Q14" s="58"/>
    </row>
    <row r="15" spans="1:17" ht="15.75" customHeight="1">
      <c r="A15" s="76"/>
      <c r="B15" s="78"/>
      <c r="C15" s="79"/>
      <c r="D15" s="79"/>
      <c r="E15" s="80"/>
      <c r="F15" s="81"/>
      <c r="G15" s="81"/>
      <c r="H15" s="81"/>
      <c r="I15" s="80"/>
      <c r="J15" s="81"/>
      <c r="K15" s="81"/>
      <c r="L15" s="81"/>
      <c r="M15" s="82"/>
      <c r="N15" s="81"/>
      <c r="O15" s="84"/>
      <c r="P15" s="58"/>
      <c r="Q15" s="58"/>
    </row>
    <row r="16" spans="16:17" ht="12.75">
      <c r="P16" s="58"/>
      <c r="Q16" s="58"/>
    </row>
    <row r="17" spans="16:17" ht="12.75">
      <c r="P17" s="58"/>
      <c r="Q17" s="58"/>
    </row>
    <row r="19" ht="12.75">
      <c r="B19" t="s">
        <v>83</v>
      </c>
    </row>
  </sheetData>
  <sheetProtection/>
  <mergeCells count="2">
    <mergeCell ref="I1:M1"/>
    <mergeCell ref="C3:D3"/>
  </mergeCells>
  <printOptions horizontalCentered="1"/>
  <pageMargins left="0.5905511811023623" right="0.5905511811023623" top="0.7874015748031497" bottom="0.7874015748031497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A.Karandasov</dc:creator>
  <cp:keywords/>
  <dc:description/>
  <cp:lastModifiedBy>Admin</cp:lastModifiedBy>
  <cp:lastPrinted>2012-02-12T12:30:22Z</cp:lastPrinted>
  <dcterms:created xsi:type="dcterms:W3CDTF">1998-06-06T19:16:33Z</dcterms:created>
  <dcterms:modified xsi:type="dcterms:W3CDTF">2012-02-12T12:31:16Z</dcterms:modified>
  <cp:category/>
  <cp:version/>
  <cp:contentType/>
  <cp:contentStatus/>
</cp:coreProperties>
</file>